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6835" windowHeight="102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  <c r="F24" i="1"/>
  <c r="E24" i="1"/>
  <c r="F20" i="1"/>
  <c r="H6" i="1" l="1"/>
  <c r="H7" i="1"/>
  <c r="H8" i="1"/>
  <c r="H9" i="1"/>
  <c r="H12" i="1"/>
  <c r="H13" i="1"/>
  <c r="H14" i="1"/>
  <c r="H15" i="1"/>
  <c r="H16" i="1"/>
  <c r="H17" i="1"/>
  <c r="H18" i="1"/>
  <c r="H19" i="1"/>
  <c r="H20" i="1"/>
  <c r="H21" i="1"/>
  <c r="H23" i="1"/>
  <c r="H24" i="1"/>
  <c r="G6" i="1"/>
  <c r="G7" i="1"/>
  <c r="G8" i="1"/>
  <c r="G9" i="1"/>
  <c r="G23" i="1"/>
  <c r="F22" i="1"/>
  <c r="H22" i="1" s="1"/>
  <c r="G12" i="1"/>
  <c r="G13" i="1"/>
  <c r="G14" i="1"/>
  <c r="G15" i="1"/>
  <c r="G17" i="1"/>
  <c r="G18" i="1"/>
  <c r="G19" i="1"/>
  <c r="G21" i="1"/>
  <c r="F5" i="1"/>
  <c r="F11" i="1"/>
  <c r="G11" i="1" s="1"/>
  <c r="F16" i="1"/>
  <c r="G16" i="1" s="1"/>
  <c r="E16" i="1"/>
  <c r="E18" i="1"/>
  <c r="E11" i="1"/>
  <c r="E20" i="1" s="1"/>
  <c r="E5" i="1"/>
  <c r="E10" i="1" s="1"/>
  <c r="H5" i="1" l="1"/>
  <c r="H11" i="1"/>
  <c r="E22" i="1"/>
  <c r="G20" i="1"/>
  <c r="G22" i="1" s="1"/>
  <c r="G24" i="1"/>
  <c r="F10" i="1"/>
  <c r="G10" i="1" l="1"/>
  <c r="H10" i="1"/>
</calcChain>
</file>

<file path=xl/sharedStrings.xml><?xml version="1.0" encoding="utf-8"?>
<sst xmlns="http://schemas.openxmlformats.org/spreadsheetml/2006/main" count="53" uniqueCount="39">
  <si>
    <t>Показатели производственной деятельности за 2017 год</t>
  </si>
  <si>
    <t>МП «Калининградтеплосеть»</t>
  </si>
  <si>
    <t>№ п/п</t>
  </si>
  <si>
    <t>Виды продукции</t>
  </si>
  <si>
    <t>2017г. План</t>
  </si>
  <si>
    <t xml:space="preserve"> 2017 г. Факт</t>
  </si>
  <si>
    <t>Абсолютное откл.</t>
  </si>
  <si>
    <t>Выработка тепловой энергии собственными источниками</t>
  </si>
  <si>
    <t>тыс. Гкал</t>
  </si>
  <si>
    <t>1.1.</t>
  </si>
  <si>
    <t>Котельные на газе</t>
  </si>
  <si>
    <t>1.2.</t>
  </si>
  <si>
    <t>Котельные на мазуте</t>
  </si>
  <si>
    <t>1.3.</t>
  </si>
  <si>
    <t>Котельные на дизтопливе</t>
  </si>
  <si>
    <t>1.4.</t>
  </si>
  <si>
    <t>Угольные котельные</t>
  </si>
  <si>
    <t>Расход тепловой энергии на производственные и хозяйственные нужды котельных</t>
  </si>
  <si>
    <t>3.1.</t>
  </si>
  <si>
    <t>3.2.</t>
  </si>
  <si>
    <t>3.3.</t>
  </si>
  <si>
    <t>3.4.</t>
  </si>
  <si>
    <t>4.1.</t>
  </si>
  <si>
    <t>ТЭЦ-2</t>
  </si>
  <si>
    <t>4.3.</t>
  </si>
  <si>
    <t>4.4.</t>
  </si>
  <si>
    <t>Потери тепловой энергии в сетях</t>
  </si>
  <si>
    <t>6.1.</t>
  </si>
  <si>
    <t xml:space="preserve">        то же % к отпуску в сеть</t>
  </si>
  <si>
    <t>%</t>
  </si>
  <si>
    <t>Расход тепловой энергии на  хозяйственные нужды предприятия</t>
  </si>
  <si>
    <t>Полезный отпуск тепловой энергии</t>
  </si>
  <si>
    <t>Относит. откл., %</t>
  </si>
  <si>
    <t>ООО "ТПК "Балтптицепром"</t>
  </si>
  <si>
    <t>ОАО "КГК"</t>
  </si>
  <si>
    <t>Ед. изм.</t>
  </si>
  <si>
    <t>Полезный отпуск в сеть от собственных теплоисточников</t>
  </si>
  <si>
    <t>Покупная тепловая энергия</t>
  </si>
  <si>
    <t>Полезный отпуск тепловой энергии в сеть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</si>
</sst>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topLeftCell="A7" workbookViewId="0">
      <selection activeCell="E26" sqref="E26"/>
    </sheetView>
  </sheetViews>
  <sheetFormatPr defaultRowHeight="15" x14ac:dyDescent="0.25"/>
  <cols>
    <col min="2" max="2" width="6.140625" customWidth="1"/>
    <col min="3" max="3" width="29.42578125" customWidth="1"/>
    <col min="4" max="4" width="9.85546875" customWidth="1"/>
  </cols>
  <sheetData>
    <row r="1" spans="2:8" ht="27.75" customHeight="1" x14ac:dyDescent="0.25">
      <c r="B1" s="25" t="s">
        <v>0</v>
      </c>
      <c r="C1" s="25"/>
      <c r="D1" s="25"/>
      <c r="E1" s="25"/>
      <c r="F1" s="25"/>
      <c r="G1" s="25"/>
      <c r="H1" s="25"/>
    </row>
    <row r="2" spans="2:8" ht="25.5" customHeight="1" thickBot="1" x14ac:dyDescent="0.3">
      <c r="B2" s="26" t="s">
        <v>1</v>
      </c>
      <c r="C2" s="26"/>
      <c r="D2" s="26"/>
      <c r="E2" s="26"/>
      <c r="F2" s="26"/>
      <c r="G2" s="26"/>
      <c r="H2" s="26"/>
    </row>
    <row r="3" spans="2:8" ht="22.5" customHeight="1" thickBot="1" x14ac:dyDescent="0.3">
      <c r="B3" s="27" t="s">
        <v>2</v>
      </c>
      <c r="C3" s="27" t="s">
        <v>3</v>
      </c>
      <c r="D3" s="29" t="s">
        <v>35</v>
      </c>
      <c r="E3" s="27" t="s">
        <v>4</v>
      </c>
      <c r="F3" s="27" t="s">
        <v>5</v>
      </c>
      <c r="G3" s="31" t="s">
        <v>6</v>
      </c>
      <c r="H3" s="24" t="s">
        <v>32</v>
      </c>
    </row>
    <row r="4" spans="2:8" ht="15.75" thickBot="1" x14ac:dyDescent="0.3">
      <c r="B4" s="28"/>
      <c r="C4" s="28"/>
      <c r="D4" s="30"/>
      <c r="E4" s="28"/>
      <c r="F4" s="28"/>
      <c r="G4" s="32"/>
      <c r="H4" s="24"/>
    </row>
    <row r="5" spans="2:8" ht="61.5" customHeight="1" thickBot="1" x14ac:dyDescent="0.3">
      <c r="B5" s="2">
        <v>1</v>
      </c>
      <c r="C5" s="3" t="s">
        <v>7</v>
      </c>
      <c r="D5" s="1" t="s">
        <v>8</v>
      </c>
      <c r="E5" s="12">
        <f>E6+E7+E8+E9</f>
        <v>1201.9999999999998</v>
      </c>
      <c r="F5" s="12">
        <f>F6+F7+F8+F9</f>
        <v>1370.1079999999999</v>
      </c>
      <c r="G5" s="17">
        <f>F5-E5</f>
        <v>168.10800000000017</v>
      </c>
      <c r="H5" s="23">
        <f>ROUND((F5*100/E5-100),0)</f>
        <v>14</v>
      </c>
    </row>
    <row r="6" spans="2:8" ht="18" customHeight="1" thickBot="1" x14ac:dyDescent="0.3">
      <c r="B6" s="4" t="s">
        <v>9</v>
      </c>
      <c r="C6" s="5" t="s">
        <v>10</v>
      </c>
      <c r="D6" s="6" t="s">
        <v>8</v>
      </c>
      <c r="E6" s="13">
        <v>1118.6079999999999</v>
      </c>
      <c r="F6" s="7">
        <v>1279.5360000000001</v>
      </c>
      <c r="G6" s="18">
        <f t="shared" ref="G6:G10" si="0">F6-E6</f>
        <v>160.92800000000011</v>
      </c>
      <c r="H6" s="20">
        <f t="shared" ref="H6:H24" si="1">ROUND((F6*100/E6-100),0)</f>
        <v>14</v>
      </c>
    </row>
    <row r="7" spans="2:8" ht="18" customHeight="1" thickBot="1" x14ac:dyDescent="0.3">
      <c r="B7" s="4" t="s">
        <v>11</v>
      </c>
      <c r="C7" s="5" t="s">
        <v>12</v>
      </c>
      <c r="D7" s="6" t="s">
        <v>8</v>
      </c>
      <c r="E7" s="8">
        <v>25.533000000000001</v>
      </c>
      <c r="F7" s="8">
        <v>26.93</v>
      </c>
      <c r="G7" s="18">
        <f t="shared" si="0"/>
        <v>1.3969999999999985</v>
      </c>
      <c r="H7" s="20">
        <f t="shared" si="1"/>
        <v>5</v>
      </c>
    </row>
    <row r="8" spans="2:8" ht="27.75" customHeight="1" thickBot="1" x14ac:dyDescent="0.3">
      <c r="B8" s="4" t="s">
        <v>13</v>
      </c>
      <c r="C8" s="5" t="s">
        <v>14</v>
      </c>
      <c r="D8" s="6" t="s">
        <v>8</v>
      </c>
      <c r="E8" s="8">
        <v>0.82699999999999996</v>
      </c>
      <c r="F8" s="8">
        <v>1.2829999999999999</v>
      </c>
      <c r="G8" s="18">
        <f t="shared" si="0"/>
        <v>0.45599999999999996</v>
      </c>
      <c r="H8" s="20">
        <f t="shared" si="1"/>
        <v>55</v>
      </c>
    </row>
    <row r="9" spans="2:8" ht="23.25" customHeight="1" thickBot="1" x14ac:dyDescent="0.3">
      <c r="B9" s="4" t="s">
        <v>15</v>
      </c>
      <c r="C9" s="5" t="s">
        <v>16</v>
      </c>
      <c r="D9" s="6" t="s">
        <v>8</v>
      </c>
      <c r="E9" s="8">
        <v>57.031999999999996</v>
      </c>
      <c r="F9" s="8">
        <v>62.359000000000002</v>
      </c>
      <c r="G9" s="18">
        <f t="shared" si="0"/>
        <v>5.3270000000000053</v>
      </c>
      <c r="H9" s="20">
        <f t="shared" si="1"/>
        <v>9</v>
      </c>
    </row>
    <row r="10" spans="2:8" ht="64.5" thickBot="1" x14ac:dyDescent="0.3">
      <c r="B10" s="2">
        <v>2</v>
      </c>
      <c r="C10" s="3" t="s">
        <v>17</v>
      </c>
      <c r="D10" s="1"/>
      <c r="E10" s="11">
        <f>E5-E11</f>
        <v>46.237999999999829</v>
      </c>
      <c r="F10" s="11">
        <f>F5-F11</f>
        <v>35.798999999999978</v>
      </c>
      <c r="G10" s="18">
        <f t="shared" si="0"/>
        <v>-10.438999999999851</v>
      </c>
      <c r="H10" s="20">
        <f t="shared" si="1"/>
        <v>-23</v>
      </c>
    </row>
    <row r="11" spans="2:8" ht="39" thickBot="1" x14ac:dyDescent="0.3">
      <c r="B11" s="2">
        <v>3</v>
      </c>
      <c r="C11" s="3" t="s">
        <v>36</v>
      </c>
      <c r="D11" s="1" t="s">
        <v>8</v>
      </c>
      <c r="E11" s="12">
        <f>E12+E13+E14+E15</f>
        <v>1155.7619999999999</v>
      </c>
      <c r="F11" s="12">
        <f>F12+F13+F14+F15</f>
        <v>1334.309</v>
      </c>
      <c r="G11" s="17">
        <f t="shared" ref="G11:G24" si="2">F11-E11</f>
        <v>178.54700000000003</v>
      </c>
      <c r="H11" s="22">
        <f t="shared" si="1"/>
        <v>15</v>
      </c>
    </row>
    <row r="12" spans="2:8" ht="15.75" thickBot="1" x14ac:dyDescent="0.3">
      <c r="B12" s="4" t="s">
        <v>18</v>
      </c>
      <c r="C12" s="5" t="s">
        <v>10</v>
      </c>
      <c r="D12" s="6"/>
      <c r="E12" s="13">
        <v>1077.3710000000001</v>
      </c>
      <c r="F12" s="7">
        <v>1248.79</v>
      </c>
      <c r="G12" s="18">
        <f t="shared" si="2"/>
        <v>171.41899999999987</v>
      </c>
      <c r="H12" s="20">
        <f t="shared" si="1"/>
        <v>16</v>
      </c>
    </row>
    <row r="13" spans="2:8" ht="15.75" thickBot="1" x14ac:dyDescent="0.3">
      <c r="B13" s="4" t="s">
        <v>19</v>
      </c>
      <c r="C13" s="5" t="s">
        <v>12</v>
      </c>
      <c r="D13" s="6"/>
      <c r="E13" s="13">
        <v>23.268999999999998</v>
      </c>
      <c r="F13" s="8">
        <v>24.849</v>
      </c>
      <c r="G13" s="21">
        <f t="shared" si="2"/>
        <v>1.5800000000000018</v>
      </c>
      <c r="H13" s="20">
        <f t="shared" si="1"/>
        <v>7</v>
      </c>
    </row>
    <row r="14" spans="2:8" ht="26.25" thickBot="1" x14ac:dyDescent="0.3">
      <c r="B14" s="4" t="s">
        <v>20</v>
      </c>
      <c r="C14" s="5" t="s">
        <v>14</v>
      </c>
      <c r="D14" s="6"/>
      <c r="E14" s="13">
        <v>0.78300000000000003</v>
      </c>
      <c r="F14" s="8">
        <v>1.266</v>
      </c>
      <c r="G14" s="21">
        <f t="shared" si="2"/>
        <v>0.48299999999999998</v>
      </c>
      <c r="H14" s="20">
        <f t="shared" si="1"/>
        <v>62</v>
      </c>
    </row>
    <row r="15" spans="2:8" ht="15.75" thickBot="1" x14ac:dyDescent="0.3">
      <c r="B15" s="4" t="s">
        <v>21</v>
      </c>
      <c r="C15" s="5" t="s">
        <v>16</v>
      </c>
      <c r="D15" s="6"/>
      <c r="E15" s="13">
        <v>54.338999999999999</v>
      </c>
      <c r="F15" s="8">
        <v>59.404000000000003</v>
      </c>
      <c r="G15" s="21">
        <f t="shared" si="2"/>
        <v>5.0650000000000048</v>
      </c>
      <c r="H15" s="20">
        <f t="shared" si="1"/>
        <v>9</v>
      </c>
    </row>
    <row r="16" spans="2:8" ht="15.75" thickBot="1" x14ac:dyDescent="0.3">
      <c r="B16" s="2">
        <v>4</v>
      </c>
      <c r="C16" s="3" t="s">
        <v>37</v>
      </c>
      <c r="D16" s="1" t="s">
        <v>8</v>
      </c>
      <c r="E16" s="14">
        <f>E17+E18+E19</f>
        <v>772.19</v>
      </c>
      <c r="F16" s="14">
        <f>F17+F18+F19</f>
        <v>755.22</v>
      </c>
      <c r="G16" s="17">
        <f t="shared" si="2"/>
        <v>-16.970000000000027</v>
      </c>
      <c r="H16" s="22">
        <f t="shared" si="1"/>
        <v>-2</v>
      </c>
    </row>
    <row r="17" spans="2:8" ht="15.75" thickBot="1" x14ac:dyDescent="0.3">
      <c r="B17" s="4" t="s">
        <v>22</v>
      </c>
      <c r="C17" s="5" t="s">
        <v>23</v>
      </c>
      <c r="D17" s="6"/>
      <c r="E17" s="15">
        <v>290.69</v>
      </c>
      <c r="F17" s="8">
        <v>295.51600000000002</v>
      </c>
      <c r="G17" s="21">
        <f t="shared" si="2"/>
        <v>4.8260000000000218</v>
      </c>
      <c r="H17" s="20">
        <f t="shared" si="1"/>
        <v>2</v>
      </c>
    </row>
    <row r="18" spans="2:8" ht="15.75" thickBot="1" x14ac:dyDescent="0.3">
      <c r="B18" s="4" t="s">
        <v>24</v>
      </c>
      <c r="C18" s="5" t="s">
        <v>34</v>
      </c>
      <c r="D18" s="6"/>
      <c r="E18" s="15">
        <f>265.66+178.9</f>
        <v>444.56000000000006</v>
      </c>
      <c r="F18" s="8">
        <v>424.12599999999998</v>
      </c>
      <c r="G18" s="21">
        <f t="shared" si="2"/>
        <v>-20.434000000000083</v>
      </c>
      <c r="H18" s="20">
        <f t="shared" si="1"/>
        <v>-5</v>
      </c>
    </row>
    <row r="19" spans="2:8" ht="26.25" thickBot="1" x14ac:dyDescent="0.3">
      <c r="B19" s="4" t="s">
        <v>25</v>
      </c>
      <c r="C19" s="5" t="s">
        <v>33</v>
      </c>
      <c r="D19" s="6"/>
      <c r="E19" s="15">
        <v>36.94</v>
      </c>
      <c r="F19" s="8">
        <v>35.578000000000003</v>
      </c>
      <c r="G19" s="21">
        <f t="shared" si="2"/>
        <v>-1.3619999999999948</v>
      </c>
      <c r="H19" s="20">
        <f t="shared" si="1"/>
        <v>-4</v>
      </c>
    </row>
    <row r="20" spans="2:8" ht="26.25" thickBot="1" x14ac:dyDescent="0.3">
      <c r="B20" s="2">
        <v>5</v>
      </c>
      <c r="C20" s="3" t="s">
        <v>38</v>
      </c>
      <c r="D20" s="1" t="s">
        <v>8</v>
      </c>
      <c r="E20" s="14">
        <f>E11+E16</f>
        <v>1927.952</v>
      </c>
      <c r="F20" s="14">
        <f>F11+F16</f>
        <v>2089.529</v>
      </c>
      <c r="G20" s="17">
        <f t="shared" si="2"/>
        <v>161.577</v>
      </c>
      <c r="H20" s="22">
        <f t="shared" si="1"/>
        <v>8</v>
      </c>
    </row>
    <row r="21" spans="2:8" ht="26.25" thickBot="1" x14ac:dyDescent="0.3">
      <c r="B21" s="2">
        <v>6</v>
      </c>
      <c r="C21" s="3" t="s">
        <v>26</v>
      </c>
      <c r="D21" s="1" t="s">
        <v>8</v>
      </c>
      <c r="E21" s="16">
        <v>300.08999999999997</v>
      </c>
      <c r="F21" s="9">
        <v>317.89600000000002</v>
      </c>
      <c r="G21" s="18">
        <f t="shared" si="2"/>
        <v>17.80600000000004</v>
      </c>
      <c r="H21" s="20">
        <f t="shared" si="1"/>
        <v>6</v>
      </c>
    </row>
    <row r="22" spans="2:8" ht="26.25" thickBot="1" x14ac:dyDescent="0.3">
      <c r="B22" s="4" t="s">
        <v>27</v>
      </c>
      <c r="C22" s="5" t="s">
        <v>28</v>
      </c>
      <c r="D22" s="6" t="s">
        <v>29</v>
      </c>
      <c r="E22" s="15">
        <f>E21*100/E20</f>
        <v>15.565221540785245</v>
      </c>
      <c r="F22" s="15">
        <f t="shared" ref="F22:G22" si="3">F21*100/F20</f>
        <v>15.213763484498182</v>
      </c>
      <c r="G22" s="19">
        <f t="shared" si="3"/>
        <v>11.020132815932985</v>
      </c>
      <c r="H22" s="20">
        <f t="shared" si="1"/>
        <v>-2</v>
      </c>
    </row>
    <row r="23" spans="2:8" ht="51.75" thickBot="1" x14ac:dyDescent="0.3">
      <c r="B23" s="2">
        <v>7</v>
      </c>
      <c r="C23" s="3" t="s">
        <v>30</v>
      </c>
      <c r="D23" s="1" t="s">
        <v>8</v>
      </c>
      <c r="E23" s="16">
        <v>2.5499999999999998</v>
      </c>
      <c r="F23" s="9">
        <v>1.371</v>
      </c>
      <c r="G23" s="18">
        <f t="shared" si="2"/>
        <v>-1.1789999999999998</v>
      </c>
      <c r="H23" s="20">
        <f t="shared" si="1"/>
        <v>-46</v>
      </c>
    </row>
    <row r="24" spans="2:8" ht="26.25" thickBot="1" x14ac:dyDescent="0.3">
      <c r="B24" s="2">
        <v>8</v>
      </c>
      <c r="C24" s="3" t="s">
        <v>31</v>
      </c>
      <c r="D24" s="1" t="s">
        <v>8</v>
      </c>
      <c r="E24" s="14">
        <f>E20-E21-E23</f>
        <v>1625.3120000000001</v>
      </c>
      <c r="F24" s="14">
        <f>F20-F21-F23</f>
        <v>1770.2619999999999</v>
      </c>
      <c r="G24" s="17">
        <f t="shared" si="2"/>
        <v>144.94999999999982</v>
      </c>
      <c r="H24" s="22">
        <f t="shared" si="1"/>
        <v>9</v>
      </c>
    </row>
    <row r="25" spans="2:8" ht="18.75" x14ac:dyDescent="0.25">
      <c r="B25" s="10"/>
    </row>
  </sheetData>
  <mergeCells count="9">
    <mergeCell ref="H3:H4"/>
    <mergeCell ref="B1:H1"/>
    <mergeCell ref="B2:H2"/>
    <mergeCell ref="B3:B4"/>
    <mergeCell ref="C3:C4"/>
    <mergeCell ref="D3:D4"/>
    <mergeCell ref="E3:E4"/>
    <mergeCell ref="F3:F4"/>
    <mergeCell ref="G3:G4"/>
  </mergeCells>
  <pageMargins left="0.70866141732283472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Смирнова</dc:creator>
  <cp:lastModifiedBy>Тамара Смирнова</cp:lastModifiedBy>
  <cp:lastPrinted>2018-08-30T10:53:23Z</cp:lastPrinted>
  <dcterms:created xsi:type="dcterms:W3CDTF">2018-08-30T09:16:58Z</dcterms:created>
  <dcterms:modified xsi:type="dcterms:W3CDTF">2018-08-30T10:57:37Z</dcterms:modified>
</cp:coreProperties>
</file>